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zu\Desktop\"/>
    </mc:Choice>
  </mc:AlternateContent>
  <xr:revisionPtr revIDLastSave="0" documentId="8_{62863E95-8C9A-4B4E-BD39-E99F6B364FAC}" xr6:coauthVersionLast="47" xr6:coauthVersionMax="47" xr10:uidLastSave="{00000000-0000-0000-0000-000000000000}"/>
  <bookViews>
    <workbookView xWindow="-108" yWindow="-108" windowWidth="23256" windowHeight="12456" xr2:uid="{CCCE490A-43B1-4CA8-9DE8-66F21CEAF8ED}"/>
  </bookViews>
  <sheets>
    <sheet name="Sigma Plus" sheetId="1" r:id="rId1"/>
    <sheet name="Carta Propues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E14" i="2"/>
  <c r="C9" i="2"/>
  <c r="B14" i="1" l="1"/>
  <c r="G14" i="1" s="1"/>
  <c r="C14" i="1" l="1"/>
  <c r="B15" i="1" l="1"/>
  <c r="G15" i="1" s="1"/>
  <c r="C15" i="1" l="1"/>
  <c r="B16" i="1" l="1"/>
  <c r="G16" i="1" s="1"/>
  <c r="C16" i="1" l="1"/>
  <c r="B17" i="1" l="1"/>
  <c r="G17" i="1" s="1"/>
  <c r="C17" i="1" l="1"/>
  <c r="B18" i="1" l="1"/>
  <c r="G18" i="1" s="1"/>
  <c r="C18" i="1" l="1"/>
  <c r="B19" i="1" l="1"/>
  <c r="G19" i="1" s="1"/>
  <c r="C19" i="1" l="1"/>
  <c r="B20" i="1" s="1"/>
  <c r="G20" i="1" s="1"/>
  <c r="C20" i="1" l="1"/>
  <c r="B21" i="1" s="1"/>
  <c r="G21" i="1" s="1"/>
  <c r="C21" i="1" l="1"/>
  <c r="B22" i="1" s="1"/>
  <c r="C9" i="1" l="1"/>
  <c r="C10" i="1" s="1"/>
  <c r="E16" i="2" s="1"/>
  <c r="G22" i="1"/>
  <c r="C22" i="1" s="1"/>
  <c r="B23" i="1" s="1"/>
  <c r="G23" i="1" s="1"/>
  <c r="E20" i="2" l="1"/>
  <c r="E22" i="2" s="1"/>
  <c r="C23" i="1"/>
  <c r="B24" i="1" s="1"/>
  <c r="G24" i="1" s="1"/>
  <c r="C24" i="1" l="1"/>
  <c r="C11" i="1"/>
</calcChain>
</file>

<file path=xl/sharedStrings.xml><?xml version="1.0" encoding="utf-8"?>
<sst xmlns="http://schemas.openxmlformats.org/spreadsheetml/2006/main" count="27" uniqueCount="26">
  <si>
    <t>Año</t>
  </si>
  <si>
    <t>Inversión Inicial</t>
  </si>
  <si>
    <t>Ganancia</t>
  </si>
  <si>
    <t>Inversión</t>
  </si>
  <si>
    <t>Inversión/10 años</t>
  </si>
  <si>
    <t>SigmaCap Derechos Reservados ©</t>
  </si>
  <si>
    <t xml:space="preserve">           La siguiente proyección ya considera costos y rendimiento anual.</t>
  </si>
  <si>
    <t>PROYECCIÓN SIGMA PLUS</t>
  </si>
  <si>
    <t>Costo Anual</t>
  </si>
  <si>
    <t>Nombre</t>
  </si>
  <si>
    <t>Monto Final</t>
  </si>
  <si>
    <t>Plazo (Años)</t>
  </si>
  <si>
    <t>Rendimiento</t>
  </si>
  <si>
    <t>Su rendimiento total será por el siguiente porcentaje:</t>
  </si>
  <si>
    <t>El monto inicial con el que iniciará la inversión será de:</t>
  </si>
  <si>
    <t>Su monto final al final de la inversión será de:</t>
  </si>
  <si>
    <t>Estimado cliente:</t>
  </si>
  <si>
    <t>Nos complace hacerle la siguiente propuesta financiera para su inversión</t>
  </si>
  <si>
    <t>en nuestro fondo de capital privado con las siguientes condiciones:</t>
  </si>
  <si>
    <t>El plazo de la inversión en años:</t>
  </si>
  <si>
    <t xml:space="preserve">Ciudad de México a </t>
  </si>
  <si>
    <t>Elaborado por David Zúñiga Rivera</t>
  </si>
  <si>
    <t>Director Financiero</t>
  </si>
  <si>
    <t>SigmaCap SAS de CV</t>
  </si>
  <si>
    <t>Su ganancia neta será de:</t>
  </si>
  <si>
    <t>Nombre del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</si>
</sst>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0"/>
      <name val="Calibri"/>
      <family val="2"/>
      <scheme val="minor"/>
    </font>
    <font>
      <sz val="11"/>
      <color theme="1"/>
      <name val="Arial"/>
      <family val="2"/>
    </font>
    <font>
      <sz val="13"/>
      <color theme="1"/>
      <name val="Arial"/>
      <family val="2"/>
    </font>
    <font>
      <sz val="13"/>
      <color theme="0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sz val="13"/>
      <color theme="9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0" applyNumberFormat="1"/>
    <xf numFmtId="0" fontId="2" fillId="3" borderId="0" xfId="0" applyFont="1" applyFill="1"/>
    <xf numFmtId="0" fontId="2" fillId="0" borderId="0" xfId="0" applyFont="1"/>
    <xf numFmtId="44" fontId="3" fillId="2" borderId="0" xfId="1" applyFont="1" applyFill="1"/>
    <xf numFmtId="0" fontId="3" fillId="4" borderId="0" xfId="0" applyFont="1" applyFill="1"/>
    <xf numFmtId="44" fontId="2" fillId="0" borderId="0" xfId="0" applyNumberFormat="1" applyFont="1"/>
    <xf numFmtId="0" fontId="2" fillId="0" borderId="0" xfId="0" applyFont="1" applyAlignment="1">
      <alignment horizontal="center"/>
    </xf>
    <xf numFmtId="9" fontId="2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4" fillId="4" borderId="0" xfId="0" applyFont="1" applyFill="1" applyAlignment="1">
      <alignment horizontal="center"/>
    </xf>
    <xf numFmtId="44" fontId="7" fillId="0" borderId="0" xfId="1" applyFont="1" applyFill="1"/>
    <xf numFmtId="0" fontId="3" fillId="2" borderId="0" xfId="1" applyNumberFormat="1" applyFont="1" applyFill="1" applyAlignment="1">
      <alignment horizontal="center"/>
    </xf>
    <xf numFmtId="44" fontId="7" fillId="0" borderId="0" xfId="0" applyNumberFormat="1" applyFont="1"/>
    <xf numFmtId="44" fontId="11" fillId="2" borderId="0" xfId="1" applyFont="1" applyFill="1"/>
    <xf numFmtId="0" fontId="13" fillId="0" borderId="0" xfId="0" applyFont="1"/>
    <xf numFmtId="4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/>
    </xf>
    <xf numFmtId="0" fontId="0" fillId="5" borderId="0" xfId="0" applyFill="1"/>
    <xf numFmtId="0" fontId="0" fillId="6" borderId="0" xfId="0" applyFill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164" fontId="13" fillId="0" borderId="3" xfId="0" applyNumberFormat="1" applyFont="1" applyBorder="1"/>
    <xf numFmtId="0" fontId="13" fillId="0" borderId="3" xfId="0" applyFont="1" applyBorder="1" applyAlignment="1">
      <alignment horizontal="center"/>
    </xf>
    <xf numFmtId="0" fontId="10" fillId="7" borderId="1" xfId="0" applyFont="1" applyFill="1" applyBorder="1"/>
    <xf numFmtId="0" fontId="14" fillId="7" borderId="2" xfId="0" applyFont="1" applyFill="1" applyBorder="1"/>
    <xf numFmtId="0" fontId="8" fillId="7" borderId="1" xfId="0" applyFont="1" applyFill="1" applyBorder="1"/>
    <xf numFmtId="0" fontId="15" fillId="7" borderId="2" xfId="0" applyFont="1" applyFill="1" applyBorder="1"/>
    <xf numFmtId="0" fontId="15" fillId="7" borderId="2" xfId="0" applyFont="1" applyFill="1" applyBorder="1" applyAlignment="1">
      <alignment horizontal="right"/>
    </xf>
    <xf numFmtId="0" fontId="16" fillId="0" borderId="0" xfId="0" applyFont="1" applyAlignment="1">
      <alignment horizontal="right"/>
    </xf>
    <xf numFmtId="14" fontId="9" fillId="5" borderId="0" xfId="0" applyNumberFormat="1" applyFont="1" applyFill="1" applyAlignment="1">
      <alignment horizontal="center"/>
    </xf>
    <xf numFmtId="0" fontId="13" fillId="0" borderId="4" xfId="0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164" fontId="13" fillId="0" borderId="0" xfId="0" applyNumberFormat="1" applyFont="1"/>
    <xf numFmtId="164" fontId="17" fillId="8" borderId="3" xfId="0" applyNumberFormat="1" applyFont="1" applyFill="1" applyBorder="1"/>
    <xf numFmtId="165" fontId="13" fillId="0" borderId="3" xfId="0" applyNumberFormat="1" applyFont="1" applyBorder="1" applyAlignment="1">
      <alignment horizontal="center"/>
    </xf>
    <xf numFmtId="165" fontId="7" fillId="0" borderId="0" xfId="2" applyNumberFormat="1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464820</xdr:colOff>
      <xdr:row>5</xdr:row>
      <xdr:rowOff>160020</xdr:rowOff>
    </xdr:from>
    <xdr:to>
      <xdr:col>4</xdr:col>
      <xdr:colOff>731520</xdr:colOff>
      <xdr:row>8</xdr:row>
      <xdr:rowOff>232297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01E5CF-057A-4EA2-9043-853FA5C9C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6220" y="1417320"/>
          <a:ext cx="1120140" cy="826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259080</xdr:colOff>
      <xdr:row>1</xdr:row>
      <xdr:rowOff>137160</xdr:rowOff>
    </xdr:from>
    <xdr:to>
      <xdr:col>3</xdr:col>
      <xdr:colOff>630625</xdr:colOff>
      <xdr:row>3</xdr:row>
      <xdr:rowOff>175260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81AC2E-72B9-F3E4-2D07-B56441306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502920"/>
          <a:ext cx="1506925" cy="403860"/>
        </a:xfrm>
        <a:prstGeom prst="rect">
          <a:avLst/>
        </a:prstGeom>
      </xdr:spPr>
    </xdr:pic>
    <xdr:clientData/>
  </xdr:twoCellAnchor>
  <xdr:twoCellAnchor>
    <xdr:from>
      <xdr:col>1</xdr:col>
      <xdr:colOff>510540</xdr:colOff>
      <xdr:row>23</xdr:row>
      <xdr:rowOff>76200</xdr:rowOff>
    </xdr:from>
    <xdr:to>
      <xdr:col>4</xdr:col>
      <xdr:colOff>396240</xdr:colOff>
      <xdr:row>23</xdr:row>
      <xdr:rowOff>1112520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CA73A4E-CD0D-05E4-A64F-87BF1E605459}"/>
            </a:ext>
          </a:extLst>
        </xdr:cNvPr>
        <xdr:cNvSpPr txBox="1"/>
      </xdr:nvSpPr>
      <xdr:spPr>
        <a:xfrm>
          <a:off x="784860" y="4533900"/>
          <a:ext cx="4274820" cy="1036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La propuesta de inversión es válida úicamente por 30 días naturales a partir de su emisión. Los rendimientos desplegados en esta Carta Propuesta son garantizados siempre y cuando se genere una re-inversión constante en el plazo pactado.</a:t>
          </a:r>
        </a:p>
        <a:p>
          <a:pPr algn="ctr"/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438446</xdr:colOff>
      <xdr:row>28</xdr:row>
      <xdr:rowOff>171265</xdr:rowOff>
    </xdr:from>
    <xdr:ext cx="1317668" cy="31354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5DB9CDAE-2976-B75A-A05E-D7A6E71E4CD3}"/>
            </a:ext>
          </a:extLst>
        </xdr:cNvPr>
        <xdr:cNvSpPr/>
      </xdr:nvSpPr>
      <xdr:spPr>
        <a:xfrm>
          <a:off x="2252006" y="6564445"/>
          <a:ext cx="1317668" cy="31354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5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sigmacap.mx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DE959-C0BD-4C7E-8064-1B4AD2509925}">
  <dimension ref="A1:G28"/>
  <sheetViews>
    <sheetView showGridLines="0" showRowColHeaders="0" tabSelected="1" workbookViewId="0">
      <selection activeCell="E14" sqref="E14"/>
    </sheetView>
  </sheetViews>
  <sheetFormatPr baseColWidth="10" defaultColWidth="0" defaultRowHeight="14.4" x14ac:dyDescent="0.3"/>
  <cols>
    <col min="1" max="1" width="4.88671875" customWidth="1"/>
    <col min="2" max="2" width="24.44140625" customWidth="1"/>
    <col min="3" max="3" width="22.88671875" customWidth="1"/>
    <col min="4" max="4" width="12.44140625" customWidth="1"/>
    <col min="5" max="5" width="18.109375" customWidth="1"/>
    <col min="6" max="6" width="4.33203125" customWidth="1"/>
    <col min="7" max="7" width="15.77734375" hidden="1" customWidth="1"/>
    <col min="8" max="16384" width="11.44140625" hidden="1"/>
  </cols>
  <sheetData>
    <row r="1" spans="1:7" ht="19.8" x14ac:dyDescent="0.4">
      <c r="A1" s="2"/>
      <c r="F1" s="2"/>
    </row>
    <row r="2" spans="1:7" ht="19.8" x14ac:dyDescent="0.4">
      <c r="A2" s="2"/>
      <c r="C2" s="11" t="s">
        <v>7</v>
      </c>
      <c r="F2" s="2"/>
    </row>
    <row r="3" spans="1:7" ht="19.8" x14ac:dyDescent="0.4">
      <c r="A3" s="2"/>
      <c r="C3" s="11"/>
      <c r="F3" s="2"/>
    </row>
    <row r="4" spans="1:7" ht="19.8" x14ac:dyDescent="0.4">
      <c r="A4" s="2"/>
      <c r="B4" s="7" t="s">
        <v>9</v>
      </c>
      <c r="C4" s="16" t="s">
        <v>25</v>
      </c>
      <c r="D4" s="4"/>
      <c r="F4" s="2"/>
    </row>
    <row r="5" spans="1:7" ht="19.8" x14ac:dyDescent="0.4">
      <c r="A5" s="2"/>
      <c r="B5" s="3"/>
      <c r="C5" s="3"/>
      <c r="D5" s="3"/>
      <c r="E5" s="3"/>
      <c r="F5" s="2"/>
    </row>
    <row r="6" spans="1:7" ht="19.8" x14ac:dyDescent="0.4">
      <c r="A6" s="2"/>
      <c r="B6" s="7" t="s">
        <v>1</v>
      </c>
      <c r="C6" s="4">
        <v>250000</v>
      </c>
      <c r="D6" s="3"/>
      <c r="E6" s="3"/>
      <c r="F6" s="2"/>
    </row>
    <row r="7" spans="1:7" ht="19.8" x14ac:dyDescent="0.4">
      <c r="A7" s="2"/>
      <c r="B7" s="7" t="s">
        <v>11</v>
      </c>
      <c r="C7" s="14">
        <v>10</v>
      </c>
      <c r="D7" s="3"/>
      <c r="E7" s="3"/>
      <c r="F7" s="2"/>
    </row>
    <row r="8" spans="1:7" ht="19.8" x14ac:dyDescent="0.4">
      <c r="A8" s="2"/>
      <c r="B8" s="7"/>
      <c r="C8" s="3"/>
      <c r="D8" s="3"/>
      <c r="E8" s="3"/>
      <c r="F8" s="2"/>
    </row>
    <row r="9" spans="1:7" ht="19.8" x14ac:dyDescent="0.4">
      <c r="A9" s="2"/>
      <c r="B9" s="7" t="s">
        <v>10</v>
      </c>
      <c r="C9" s="15">
        <f ca="1">LOOKUP(C7,D14:D24,B14:B23)</f>
        <v>1347158.177497766</v>
      </c>
      <c r="D9" s="3"/>
      <c r="E9" s="3"/>
      <c r="F9" s="2"/>
    </row>
    <row r="10" spans="1:7" ht="19.8" x14ac:dyDescent="0.4">
      <c r="A10" s="2"/>
      <c r="B10" s="7" t="s">
        <v>12</v>
      </c>
      <c r="C10" s="38">
        <f ca="1">C9/C6-1</f>
        <v>4.3886327099910636</v>
      </c>
      <c r="F10" s="2"/>
    </row>
    <row r="11" spans="1:7" ht="19.8" x14ac:dyDescent="0.4">
      <c r="A11" s="2"/>
      <c r="B11" s="7" t="s">
        <v>4</v>
      </c>
      <c r="C11" s="13">
        <f>B23+C23</f>
        <v>1347158.177497766</v>
      </c>
      <c r="D11" s="3"/>
      <c r="E11" s="3"/>
      <c r="F11" s="2"/>
    </row>
    <row r="12" spans="1:7" ht="19.8" x14ac:dyDescent="0.4">
      <c r="A12" s="2"/>
      <c r="B12" s="3"/>
      <c r="C12" s="3"/>
      <c r="D12" s="3"/>
      <c r="E12" s="3"/>
      <c r="F12" s="2"/>
    </row>
    <row r="13" spans="1:7" ht="19.8" x14ac:dyDescent="0.4">
      <c r="A13" s="2"/>
      <c r="B13" s="12" t="s">
        <v>3</v>
      </c>
      <c r="C13" s="12" t="s">
        <v>2</v>
      </c>
      <c r="D13" s="12" t="s">
        <v>0</v>
      </c>
      <c r="E13" s="12" t="s">
        <v>2</v>
      </c>
      <c r="F13" s="2"/>
      <c r="G13" s="12" t="s">
        <v>8</v>
      </c>
    </row>
    <row r="14" spans="1:7" ht="19.8" x14ac:dyDescent="0.4">
      <c r="A14" s="2"/>
      <c r="B14" s="6">
        <f>C6</f>
        <v>250000</v>
      </c>
      <c r="C14" s="6">
        <f t="shared" ref="C14:C24" si="0">B14*E14-G14</f>
        <v>38750</v>
      </c>
      <c r="D14" s="7">
        <v>0</v>
      </c>
      <c r="E14" s="8">
        <v>0.17</v>
      </c>
      <c r="F14" s="2"/>
      <c r="G14" s="1">
        <f>B14*1.5%</f>
        <v>3750</v>
      </c>
    </row>
    <row r="15" spans="1:7" ht="19.8" x14ac:dyDescent="0.4">
      <c r="A15" s="2"/>
      <c r="B15" s="6">
        <f>B14+C14</f>
        <v>288750</v>
      </c>
      <c r="C15" s="6">
        <f t="shared" si="0"/>
        <v>49087.5</v>
      </c>
      <c r="D15" s="7">
        <v>1</v>
      </c>
      <c r="E15" s="8">
        <v>0.18</v>
      </c>
      <c r="F15" s="2"/>
      <c r="G15" s="1">
        <f>B15*1%</f>
        <v>2887.5</v>
      </c>
    </row>
    <row r="16" spans="1:7" ht="19.8" x14ac:dyDescent="0.4">
      <c r="A16" s="2"/>
      <c r="B16" s="6">
        <f t="shared" ref="B16:B24" si="1">B15+C15</f>
        <v>337837.5</v>
      </c>
      <c r="C16" s="6">
        <f t="shared" si="0"/>
        <v>60810.75</v>
      </c>
      <c r="D16" s="7">
        <v>2</v>
      </c>
      <c r="E16" s="8">
        <v>0.19</v>
      </c>
      <c r="F16" s="2"/>
      <c r="G16" s="1">
        <f t="shared" ref="G16:G24" si="2">B16*1%</f>
        <v>3378.375</v>
      </c>
    </row>
    <row r="17" spans="1:7" ht="19.8" x14ac:dyDescent="0.4">
      <c r="A17" s="2"/>
      <c r="B17" s="6">
        <f t="shared" si="1"/>
        <v>398648.25</v>
      </c>
      <c r="C17" s="6">
        <f t="shared" si="0"/>
        <v>75743.16750000001</v>
      </c>
      <c r="D17" s="7">
        <v>3</v>
      </c>
      <c r="E17" s="8">
        <v>0.2</v>
      </c>
      <c r="F17" s="2"/>
      <c r="G17" s="1">
        <f t="shared" si="2"/>
        <v>3986.4825000000001</v>
      </c>
    </row>
    <row r="18" spans="1:7" ht="19.8" x14ac:dyDescent="0.4">
      <c r="A18" s="2"/>
      <c r="B18" s="6">
        <f t="shared" si="1"/>
        <v>474391.41749999998</v>
      </c>
      <c r="C18" s="6">
        <f t="shared" si="0"/>
        <v>90134.369325000007</v>
      </c>
      <c r="D18" s="7">
        <v>4</v>
      </c>
      <c r="E18" s="8">
        <v>0.2</v>
      </c>
      <c r="F18" s="2"/>
      <c r="G18" s="1">
        <f t="shared" si="2"/>
        <v>4743.9141749999999</v>
      </c>
    </row>
    <row r="19" spans="1:7" ht="19.8" x14ac:dyDescent="0.4">
      <c r="A19" s="2"/>
      <c r="B19" s="6">
        <f t="shared" si="1"/>
        <v>564525.78682499996</v>
      </c>
      <c r="C19" s="6">
        <f t="shared" si="0"/>
        <v>107259.89949674999</v>
      </c>
      <c r="D19" s="7">
        <v>5</v>
      </c>
      <c r="E19" s="8">
        <v>0.2</v>
      </c>
      <c r="F19" s="2"/>
      <c r="G19" s="1">
        <f t="shared" si="2"/>
        <v>5645.2578682499998</v>
      </c>
    </row>
    <row r="20" spans="1:7" ht="19.8" x14ac:dyDescent="0.4">
      <c r="A20" s="2"/>
      <c r="B20" s="6">
        <f t="shared" si="1"/>
        <v>671785.68632174993</v>
      </c>
      <c r="C20" s="6">
        <f t="shared" si="0"/>
        <v>127639.28040113249</v>
      </c>
      <c r="D20" s="7">
        <v>6</v>
      </c>
      <c r="E20" s="8">
        <v>0.2</v>
      </c>
      <c r="F20" s="2"/>
      <c r="G20" s="1">
        <f t="shared" si="2"/>
        <v>6717.8568632174993</v>
      </c>
    </row>
    <row r="21" spans="1:7" ht="19.8" x14ac:dyDescent="0.4">
      <c r="A21" s="2"/>
      <c r="B21" s="6">
        <f t="shared" si="1"/>
        <v>799424.96672288247</v>
      </c>
      <c r="C21" s="6">
        <f t="shared" si="0"/>
        <v>151890.74367734767</v>
      </c>
      <c r="D21" s="7">
        <v>7</v>
      </c>
      <c r="E21" s="8">
        <v>0.2</v>
      </c>
      <c r="F21" s="2"/>
      <c r="G21" s="1">
        <f t="shared" si="2"/>
        <v>7994.2496672288253</v>
      </c>
    </row>
    <row r="22" spans="1:7" ht="19.8" x14ac:dyDescent="0.4">
      <c r="A22" s="2"/>
      <c r="B22" s="6">
        <f t="shared" si="1"/>
        <v>951315.71040023013</v>
      </c>
      <c r="C22" s="6">
        <f t="shared" si="0"/>
        <v>180749.98497604372</v>
      </c>
      <c r="D22" s="7">
        <v>8</v>
      </c>
      <c r="E22" s="8">
        <v>0.2</v>
      </c>
      <c r="F22" s="2"/>
      <c r="G22" s="1">
        <f t="shared" si="2"/>
        <v>9513.1571040023009</v>
      </c>
    </row>
    <row r="23" spans="1:7" ht="19.8" x14ac:dyDescent="0.4">
      <c r="A23" s="2"/>
      <c r="B23" s="6">
        <f t="shared" si="1"/>
        <v>1132065.6953762739</v>
      </c>
      <c r="C23" s="6">
        <f t="shared" si="0"/>
        <v>215092.48212149204</v>
      </c>
      <c r="D23" s="7">
        <v>9</v>
      </c>
      <c r="E23" s="8">
        <v>0.2</v>
      </c>
      <c r="F23" s="2"/>
      <c r="G23" s="1">
        <f t="shared" si="2"/>
        <v>11320.65695376274</v>
      </c>
    </row>
    <row r="24" spans="1:7" ht="19.8" x14ac:dyDescent="0.4">
      <c r="A24" s="2"/>
      <c r="B24" s="6">
        <f t="shared" si="1"/>
        <v>1347158.177497766</v>
      </c>
      <c r="C24" s="6">
        <f t="shared" si="0"/>
        <v>255960.05372457558</v>
      </c>
      <c r="D24" s="7">
        <v>10</v>
      </c>
      <c r="E24" s="8">
        <v>0.2</v>
      </c>
      <c r="F24" s="2"/>
      <c r="G24" s="1">
        <f t="shared" si="2"/>
        <v>13471.58177497766</v>
      </c>
    </row>
    <row r="25" spans="1:7" ht="19.8" x14ac:dyDescent="0.4">
      <c r="A25" s="2"/>
      <c r="B25" s="5"/>
      <c r="C25" s="5"/>
      <c r="D25" s="5"/>
      <c r="E25" s="5"/>
      <c r="F25" s="2"/>
    </row>
    <row r="26" spans="1:7" ht="19.8" x14ac:dyDescent="0.4">
      <c r="A26" s="2"/>
      <c r="B26" s="3"/>
      <c r="C26" s="9" t="s">
        <v>6</v>
      </c>
      <c r="D26" s="3"/>
      <c r="F26" s="2"/>
    </row>
    <row r="27" spans="1:7" ht="19.8" x14ac:dyDescent="0.4">
      <c r="A27" s="2"/>
      <c r="F27" s="2"/>
    </row>
    <row r="28" spans="1:7" ht="19.8" x14ac:dyDescent="0.4">
      <c r="A28" s="2"/>
      <c r="E28" s="10" t="s">
        <v>5</v>
      </c>
      <c r="F28" s="2"/>
    </row>
  </sheetData>
  <sheetProtection algorithmName="SHA-512" hashValue="unNCJ6kGvyfH+LJApP7EYTV9rbY7Y6cJRy2LllkBbv5w41Shg+5eQFgIvjABanT2qdyCZwOKjV8SwHx8lRa91A==" saltValue="ruYUf6GXA9JyIvbNQYuUdw==" spinCount="100000" sheet="1" objects="1" scenarios="1"/>
  <protectedRanges>
    <protectedRange sqref="C6:C7 C4:D4" name="Rango1"/>
  </protectedRange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4DA35-6B50-419F-818C-30867EE6A8AC}">
  <dimension ref="A1:F31"/>
  <sheetViews>
    <sheetView showGridLines="0" showRowColHeaders="0" topLeftCell="A3" workbookViewId="0">
      <selection activeCell="E16" sqref="E16"/>
    </sheetView>
  </sheetViews>
  <sheetFormatPr baseColWidth="10" defaultColWidth="0" defaultRowHeight="14.4" x14ac:dyDescent="0.3"/>
  <cols>
    <col min="1" max="1" width="4" customWidth="1"/>
    <col min="2" max="2" width="22.44140625" customWidth="1"/>
    <col min="3" max="3" width="16.5546875" customWidth="1"/>
    <col min="4" max="4" width="25" customWidth="1"/>
    <col min="5" max="5" width="14.5546875" customWidth="1"/>
    <col min="6" max="6" width="4.21875" customWidth="1"/>
    <col min="7" max="16384" width="11.5546875" hidden="1"/>
  </cols>
  <sheetData>
    <row r="1" spans="1:6" x14ac:dyDescent="0.3">
      <c r="A1" s="20"/>
      <c r="B1" s="20"/>
      <c r="C1" s="20"/>
      <c r="D1" s="20"/>
      <c r="E1" s="20"/>
      <c r="F1" s="20"/>
    </row>
    <row r="2" spans="1:6" x14ac:dyDescent="0.3">
      <c r="A2" s="21"/>
      <c r="F2" s="21"/>
    </row>
    <row r="3" spans="1:6" x14ac:dyDescent="0.3">
      <c r="A3" s="21"/>
      <c r="F3" s="21"/>
    </row>
    <row r="4" spans="1:6" x14ac:dyDescent="0.3">
      <c r="A4" s="21"/>
      <c r="F4" s="21"/>
    </row>
    <row r="5" spans="1:6" x14ac:dyDescent="0.3">
      <c r="A5" s="21"/>
      <c r="F5" s="21"/>
    </row>
    <row r="6" spans="1:6" ht="16.8" x14ac:dyDescent="0.3">
      <c r="A6" s="21"/>
      <c r="D6" s="31" t="s">
        <v>20</v>
      </c>
      <c r="E6" s="32">
        <v>44891</v>
      </c>
      <c r="F6" s="21"/>
    </row>
    <row r="7" spans="1:6" x14ac:dyDescent="0.3">
      <c r="A7" s="21"/>
      <c r="F7" s="21"/>
    </row>
    <row r="8" spans="1:6" x14ac:dyDescent="0.3">
      <c r="A8" s="21"/>
      <c r="F8" s="21"/>
    </row>
    <row r="9" spans="1:6" ht="16.8" x14ac:dyDescent="0.3">
      <c r="A9" s="21"/>
      <c r="B9" s="22" t="s">
        <v>16</v>
      </c>
      <c r="C9" s="18" t="str">
        <f>'Sigma Plus'!C4</f>
        <v>Nombre del Cliente</v>
      </c>
      <c r="D9" s="17"/>
      <c r="F9" s="21"/>
    </row>
    <row r="10" spans="1:6" ht="16.8" x14ac:dyDescent="0.3">
      <c r="A10" s="21"/>
      <c r="B10" s="17"/>
      <c r="C10" s="17"/>
      <c r="D10" s="17"/>
      <c r="F10" s="21"/>
    </row>
    <row r="11" spans="1:6" ht="16.8" x14ac:dyDescent="0.3">
      <c r="A11" s="21"/>
      <c r="B11" s="17" t="s">
        <v>17</v>
      </c>
      <c r="C11" s="17"/>
      <c r="D11" s="17"/>
      <c r="F11" s="21"/>
    </row>
    <row r="12" spans="1:6" ht="16.8" x14ac:dyDescent="0.3">
      <c r="A12" s="21"/>
      <c r="B12" s="17" t="s">
        <v>18</v>
      </c>
      <c r="C12" s="17"/>
      <c r="D12" s="17"/>
      <c r="F12" s="21"/>
    </row>
    <row r="13" spans="1:6" ht="17.399999999999999" thickBot="1" x14ac:dyDescent="0.35">
      <c r="A13" s="21"/>
      <c r="D13" s="17"/>
      <c r="F13" s="21"/>
    </row>
    <row r="14" spans="1:6" ht="17.399999999999999" thickBot="1" x14ac:dyDescent="0.35">
      <c r="A14" s="21"/>
      <c r="B14" s="26"/>
      <c r="C14" s="27"/>
      <c r="D14" s="30" t="s">
        <v>19</v>
      </c>
      <c r="E14" s="25">
        <f>'Sigma Plus'!C7</f>
        <v>10</v>
      </c>
      <c r="F14" s="21"/>
    </row>
    <row r="15" spans="1:6" ht="17.399999999999999" thickBot="1" x14ac:dyDescent="0.35">
      <c r="A15" s="21"/>
      <c r="D15" s="23"/>
      <c r="F15" s="21"/>
    </row>
    <row r="16" spans="1:6" ht="17.399999999999999" thickBot="1" x14ac:dyDescent="0.35">
      <c r="A16" s="21"/>
      <c r="B16" s="26"/>
      <c r="C16" s="27"/>
      <c r="D16" s="30" t="s">
        <v>13</v>
      </c>
      <c r="E16" s="37">
        <f ca="1">'Sigma Plus'!C10</f>
        <v>4.3886327099910636</v>
      </c>
      <c r="F16" s="21"/>
    </row>
    <row r="17" spans="1:6" ht="17.399999999999999" thickBot="1" x14ac:dyDescent="0.35">
      <c r="A17" s="21"/>
      <c r="D17" s="23"/>
      <c r="F17" s="21"/>
    </row>
    <row r="18" spans="1:6" ht="17.399999999999999" thickBot="1" x14ac:dyDescent="0.35">
      <c r="A18" s="21"/>
      <c r="B18" s="26"/>
      <c r="C18" s="27"/>
      <c r="D18" s="30" t="s">
        <v>14</v>
      </c>
      <c r="E18" s="24">
        <f>'Sigma Plus'!C6</f>
        <v>250000</v>
      </c>
      <c r="F18" s="21"/>
    </row>
    <row r="19" spans="1:6" ht="17.399999999999999" thickBot="1" x14ac:dyDescent="0.35">
      <c r="A19" s="21"/>
      <c r="D19" s="23"/>
      <c r="F19" s="21"/>
    </row>
    <row r="20" spans="1:6" ht="17.399999999999999" thickBot="1" x14ac:dyDescent="0.35">
      <c r="A20" s="21"/>
      <c r="B20" s="28"/>
      <c r="C20" s="29"/>
      <c r="D20" s="30" t="s">
        <v>15</v>
      </c>
      <c r="E20" s="24">
        <f ca="1">'Sigma Plus'!C9</f>
        <v>1347158.177497766</v>
      </c>
      <c r="F20" s="21"/>
    </row>
    <row r="21" spans="1:6" ht="17.399999999999999" thickBot="1" x14ac:dyDescent="0.35">
      <c r="A21" s="21"/>
      <c r="B21" s="35"/>
      <c r="C21" s="35"/>
      <c r="D21" s="35"/>
      <c r="E21" s="35"/>
      <c r="F21" s="21"/>
    </row>
    <row r="22" spans="1:6" ht="17.399999999999999" thickBot="1" x14ac:dyDescent="0.35">
      <c r="A22" s="21"/>
      <c r="B22" s="28"/>
      <c r="C22" s="29"/>
      <c r="D22" s="30" t="s">
        <v>24</v>
      </c>
      <c r="E22" s="36">
        <f ca="1">E20-E18</f>
        <v>1097158.177497766</v>
      </c>
      <c r="F22" s="21"/>
    </row>
    <row r="23" spans="1:6" ht="16.8" x14ac:dyDescent="0.3">
      <c r="A23" s="21"/>
      <c r="B23" s="19"/>
      <c r="C23" s="19"/>
      <c r="D23" s="19"/>
      <c r="E23" s="19"/>
      <c r="F23" s="21"/>
    </row>
    <row r="24" spans="1:6" ht="97.8" customHeight="1" x14ac:dyDescent="0.3">
      <c r="A24" s="21"/>
      <c r="B24" s="19"/>
      <c r="C24" s="19"/>
      <c r="D24" s="19"/>
      <c r="E24" s="19"/>
      <c r="F24" s="21"/>
    </row>
    <row r="25" spans="1:6" ht="16.8" customHeight="1" x14ac:dyDescent="0.3">
      <c r="A25" s="21"/>
      <c r="B25" s="34" t="s">
        <v>21</v>
      </c>
      <c r="C25" s="33"/>
      <c r="D25" s="19"/>
      <c r="E25" s="19"/>
      <c r="F25" s="21"/>
    </row>
    <row r="26" spans="1:6" ht="16.8" x14ac:dyDescent="0.3">
      <c r="A26" s="21"/>
      <c r="B26" s="34" t="s">
        <v>22</v>
      </c>
      <c r="C26" s="33"/>
      <c r="F26" s="21"/>
    </row>
    <row r="27" spans="1:6" ht="16.8" x14ac:dyDescent="0.3">
      <c r="A27" s="21"/>
      <c r="B27" s="34" t="s">
        <v>23</v>
      </c>
      <c r="C27" s="33"/>
      <c r="F27" s="21"/>
    </row>
    <row r="28" spans="1:6" x14ac:dyDescent="0.3">
      <c r="A28" s="21"/>
      <c r="F28" s="21"/>
    </row>
    <row r="29" spans="1:6" x14ac:dyDescent="0.3">
      <c r="A29" s="20"/>
      <c r="B29" s="20"/>
      <c r="C29" s="20"/>
      <c r="D29" s="20"/>
      <c r="E29" s="20"/>
      <c r="F29" s="20"/>
    </row>
    <row r="30" spans="1:6" ht="25.2" customHeight="1" x14ac:dyDescent="0.3">
      <c r="A30" s="21"/>
      <c r="F30" s="21"/>
    </row>
    <row r="31" spans="1:6" x14ac:dyDescent="0.3">
      <c r="A31" s="20"/>
      <c r="B31" s="20"/>
      <c r="C31" s="20"/>
      <c r="D31" s="20"/>
      <c r="E31" s="20"/>
      <c r="F31" s="20"/>
    </row>
  </sheetData>
  <sheetProtection algorithmName="SHA-512" hashValue="z0gexz8oqXUG5OomM3ACjr8GaSbx6U8HW0OXvBZOuukiEAnhg1irxzC7qoF3Z4pnq/N4/VMf4mjRNmXJ0iezoA==" saltValue="e/oMqXRfIIAUFZgczVPoDg==" spinCount="100000" sheet="1" objects="1" scenarios="1"/>
  <protectedRanges>
    <protectedRange sqref="E6" name="Rango1"/>
  </protectedRange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Sigma Plus</vt:lpstr>
      <vt:lpstr>Carta Propuesta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Zúñiga</dc:creator>
  <cp:lastModifiedBy>David Zúñiga</cp:lastModifiedBy>
  <cp:lastPrinted>2022-10-26T22:08:43Z</cp:lastPrinted>
  <dcterms:created xsi:type="dcterms:W3CDTF">2021-03-31T19:27:53Z</dcterms:created>
  <dcterms:modified xsi:type="dcterms:W3CDTF">2023-07-04T00:18:26Z</dcterms:modified>
</cp:coreProperties>
</file>